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Приложение" sheetId="10" r:id="rId1"/>
  </sheets>
  <definedNames>
    <definedName name="_xlnm._FilterDatabase" localSheetId="0" hidden="1">Приложение!$A$6:$AA$6</definedName>
    <definedName name="_xlnm.Print_Area" localSheetId="0">Приложение!$A$3:$E$12</definedName>
  </definedNames>
  <calcPr calcId="152511"/>
</workbook>
</file>

<file path=xl/calcChain.xml><?xml version="1.0" encoding="utf-8"?>
<calcChain xmlns="http://schemas.openxmlformats.org/spreadsheetml/2006/main">
  <c r="F18" i="10" l="1"/>
  <c r="W9" i="10"/>
  <c r="W11" i="10"/>
  <c r="W13" i="10"/>
  <c r="W15" i="10"/>
  <c r="W7" i="10"/>
  <c r="S9" i="10"/>
  <c r="S11" i="10"/>
  <c r="S13" i="10"/>
  <c r="S15" i="10"/>
  <c r="S7" i="10"/>
  <c r="O9" i="10"/>
  <c r="O11" i="10"/>
  <c r="O13" i="10"/>
  <c r="O15" i="10"/>
  <c r="O7" i="10"/>
  <c r="K9" i="10"/>
  <c r="K11" i="10"/>
  <c r="K13" i="10"/>
  <c r="K15" i="10"/>
  <c r="K7" i="10"/>
  <c r="H17" i="10"/>
  <c r="I8" i="10" s="1"/>
  <c r="Z17" i="10"/>
  <c r="AA8" i="10" s="1"/>
  <c r="X17" i="10"/>
  <c r="Y8" i="10" s="1"/>
  <c r="V17" i="10"/>
  <c r="W8" i="10" s="1"/>
  <c r="T17" i="10"/>
  <c r="U8" i="10" s="1"/>
  <c r="R17" i="10"/>
  <c r="S8" i="10" s="1"/>
  <c r="P17" i="10"/>
  <c r="Q8" i="10" s="1"/>
  <c r="N17" i="10"/>
  <c r="O8" i="10" s="1"/>
  <c r="L17" i="10"/>
  <c r="M8" i="10" s="1"/>
  <c r="J17" i="10"/>
  <c r="K8" i="10" s="1"/>
  <c r="F17" i="10"/>
  <c r="G16" i="10"/>
  <c r="G15" i="10"/>
  <c r="G14" i="10"/>
  <c r="G13" i="10"/>
  <c r="G12" i="10"/>
  <c r="G11" i="10"/>
  <c r="G10" i="10"/>
  <c r="G9" i="10"/>
  <c r="G8" i="10"/>
  <c r="G7" i="10"/>
  <c r="I15" i="10" l="1"/>
  <c r="I11" i="10"/>
  <c r="M7" i="10"/>
  <c r="M15" i="10"/>
  <c r="M13" i="10"/>
  <c r="M11" i="10"/>
  <c r="M9" i="10"/>
  <c r="Q7" i="10"/>
  <c r="Q17" i="10" s="1"/>
  <c r="Q15" i="10"/>
  <c r="Q13" i="10"/>
  <c r="Q11" i="10"/>
  <c r="Q9" i="10"/>
  <c r="U7" i="10"/>
  <c r="U15" i="10"/>
  <c r="U13" i="10"/>
  <c r="U11" i="10"/>
  <c r="U9" i="10"/>
  <c r="I7" i="10"/>
  <c r="I13" i="10"/>
  <c r="I9" i="10"/>
  <c r="K16" i="10"/>
  <c r="K14" i="10"/>
  <c r="K12" i="10"/>
  <c r="K10" i="10"/>
  <c r="M16" i="10"/>
  <c r="M14" i="10"/>
  <c r="M12" i="10"/>
  <c r="M10" i="10"/>
  <c r="O16" i="10"/>
  <c r="O14" i="10"/>
  <c r="O12" i="10"/>
  <c r="O10" i="10"/>
  <c r="O17" i="10" s="1"/>
  <c r="Q16" i="10"/>
  <c r="Q14" i="10"/>
  <c r="Q12" i="10"/>
  <c r="Q10" i="10"/>
  <c r="S16" i="10"/>
  <c r="S14" i="10"/>
  <c r="S12" i="10"/>
  <c r="S10" i="10"/>
  <c r="U16" i="10"/>
  <c r="U14" i="10"/>
  <c r="U12" i="10"/>
  <c r="U10" i="10"/>
  <c r="W16" i="10"/>
  <c r="W14" i="10"/>
  <c r="W12" i="10"/>
  <c r="W10" i="10"/>
  <c r="W17" i="10" s="1"/>
  <c r="AA7" i="10"/>
  <c r="AA15" i="10"/>
  <c r="AA13" i="10"/>
  <c r="AA11" i="10"/>
  <c r="AA9" i="10"/>
  <c r="AA16" i="10"/>
  <c r="AA14" i="10"/>
  <c r="AA12" i="10"/>
  <c r="AA10" i="10"/>
  <c r="Y15" i="10"/>
  <c r="Y11" i="10"/>
  <c r="Y7" i="10"/>
  <c r="Y13" i="10"/>
  <c r="Y9" i="10"/>
  <c r="Y16" i="10"/>
  <c r="Y14" i="10"/>
  <c r="Y12" i="10"/>
  <c r="Y10" i="10"/>
  <c r="K17" i="10"/>
  <c r="S17" i="10"/>
  <c r="I16" i="10"/>
  <c r="I14" i="10"/>
  <c r="I12" i="10"/>
  <c r="I10" i="10"/>
  <c r="G17" i="10"/>
  <c r="I17" i="10" l="1"/>
  <c r="U17" i="10"/>
  <c r="M17" i="10"/>
  <c r="AA17" i="10"/>
  <c r="Y17" i="10"/>
</calcChain>
</file>

<file path=xl/sharedStrings.xml><?xml version="1.0" encoding="utf-8"?>
<sst xmlns="http://schemas.openxmlformats.org/spreadsheetml/2006/main" count="85" uniqueCount="62">
  <si>
    <t>№ п/п</t>
  </si>
  <si>
    <t>Рекомендации по устанению причин приостановления</t>
  </si>
  <si>
    <t>межевой план</t>
  </si>
  <si>
    <t>технический план</t>
  </si>
  <si>
    <t>Вид документа</t>
  </si>
  <si>
    <t xml:space="preserve">пункт 7 части 1 статьи 26 </t>
  </si>
  <si>
    <t xml:space="preserve">пункт 26 части 1 статьи 26 </t>
  </si>
  <si>
    <t xml:space="preserve">пункты 7, 25 части 1 статьи 26 </t>
  </si>
  <si>
    <t>пункт 7 части 1 статьи 26</t>
  </si>
  <si>
    <t>пункт 19 части 1 статьи 26</t>
  </si>
  <si>
    <t xml:space="preserve">В техническом плане верно заполнить адрес/местоположение ОКСа (в структуре адреса/местоположения в поле «(приводится название поля)» указать следующее "..." (указать, как должен быть указан адрес/местоположение технического плана в соответствии со структурой XML схемы технического плана).  Заявителю представить исправленный технический план. </t>
  </si>
  <si>
    <t>Руководствоваться нормами Правил землепользования и застройки и подготовить межевой план, соответствующий градостроительным регламентам территориальной зоны.</t>
  </si>
  <si>
    <t>Отразить в межевом плане информацию о наличии объектов недвижимости на образуемом земельном участке в соответствии с п. 35 Требований № 921.</t>
  </si>
  <si>
    <t>Нарушен порядок согласования местоположения границ земельного участка (ст. 39 Федерального закона от 24.07.2007 № 221-ФЗ «О кадастровой деятельности», далее - Закон № 221-ФЗ). Анализ сведений ЕГРН.</t>
  </si>
  <si>
    <t xml:space="preserve">Представить межевой план, в разделе «Заключение кадастрового инженера» которого кадастровым инженером будет обосновано изменение площади, конфигурации земельного участка, местоположения уточненных границ земельного участка или будет содержатся обоснование местоположения уточненных границ земельного участка в связи с наличием реестровой ошибки.  </t>
  </si>
  <si>
    <t>В техническом плане необходимо указать все земельные участки, на которых расположен объект. Представить исправленный технический план в качестве дополнительного документа к данному обращению.</t>
  </si>
  <si>
    <t xml:space="preserve">Адрес объекта недвижимости указан в техническом плане не в соответствии со сведениями и структурой, содержащимися в федеральной информационной адресной системе.   
Выявляется путем сравнения  указанной в техническом плане информации и адреса, указанного в ФИАС. 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</si>
  <si>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</si>
  <si>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</si>
  <si>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</si>
  <si>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</si>
  <si>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</si>
  <si>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</si>
  <si>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</si>
  <si>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</si>
  <si>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</si>
  <si>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</si>
  <si>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межевой план, технический план</t>
  </si>
  <si>
    <t>Размер и площадь образуемого земельного участка  не соответствуют требованиям к предельным (минимальным или максимальным) размерам земельных участков, установленных утвержденными правилами землепользования и застройки. Способ выявления: аналитический, посредством «ручных проверок».</t>
  </si>
  <si>
    <t xml:space="preserve">Не обеспечен доступ к образуемым земельным участкам. 
Способ выявления: анализ межевого плана, сведений ЕГРН. </t>
  </si>
  <si>
    <t xml:space="preserve">Объект, о государственном кадастровом учете и (или) государственной регистрации прав которого представлено заявление, не является объектом недвижимости, государственный кадастровый учет которого и (или) государственная регистрация прав на который осуществляются в соответствии с Законом № 218-ФЗ.
Способ выявления: правовая экспертиза (анализ сведений технического плана, законодательства РФ, судебной практики).
</t>
  </si>
  <si>
    <t>Границы земельного участка, о государственном кадастровом учете которого представлено заявление, пересекают границы другого земельного участка, сведения о котором содержатся в ЕГРН. Способ выявления: автоматический, средствами ФГИС ЕГРН.</t>
  </si>
  <si>
    <t>В техническом плане указаны не все земельные участки, на которых расположен ОКС. 
Способ выявления: анализ представленных документов; результат загрузки технического плана на карте ЕГРН.</t>
  </si>
  <si>
    <t>В разделе «Заключение кадастрового инженера» межевого плана отсутствует (либо приведено некорректно) обоснование изменения площади, конфигурации земельного участка, местоположения уточненных границ земельного участка или не содержится обоснование местоположения уточненных границ земельного участка в связи с наличием реестровой ошибки. 
Способ выявления: проведение правовой эспертизы (анализ представленных документов и сведений ЕГРН)*.</t>
  </si>
  <si>
    <t>Для подготовки не применялись или применялись неактуальные сведения:
1. Сведения о пунктах исходной геодезической основе (в случае выполнения работ геодезическим методом, метод спутниковых геодезических измерений (определений) или комбинированным;
2. Сведения ЕГРН;
3. Сведения содержащиеся в документах государственного фонда данных, полученных в результате проведения землеустройства (при их наличии).</t>
  </si>
  <si>
    <t xml:space="preserve">Основные замечания к межевому плану / техническому плану, подготавливаемым кадастровыми инженерами </t>
  </si>
  <si>
    <t>Выявленное замечание</t>
  </si>
  <si>
    <t>Указывать в межевом плане / в техническом плане в разделе "Исходные данные" реквизиты документа о предоставлении данных, находящихся в федеральном фонде пространственных данных, государственном фонде данных, полученных в результате проведения землеустройства, ЕГРН.</t>
  </si>
  <si>
    <t>Осуществить проверку данных, внесенных в межевой план.
В межевом плане привести сведения для исправления реестровой ошибки.
Либо в разделе межевого плана "Заключение кадастрового инженера" сообщить о наличии реестровой ошибки. Предложить вариант устранения выявленного пересечения границ.</t>
  </si>
  <si>
    <t xml:space="preserve">пункт 20 части 1 статьи 26 </t>
  </si>
  <si>
    <t xml:space="preserve">пункт 28 части 1 статьи 26 </t>
  </si>
  <si>
    <t xml:space="preserve">В межевом плане отсутствуют сведения о кадастровых (условных или инвентарных) номерах расположенных на земельном участке объектов капитального строительства. Способ выявления: посредством ФГИС ЕГРН, анализ межевого плана. </t>
  </si>
  <si>
    <t>Осуществить процедуру согласования местоположения границ уточняемого (образуемого) земельного участка с учетом положений ст. 39 Закона № 221-ФЗ.</t>
  </si>
  <si>
    <t>Для устранения причин, препятствующих осуществлению государственного кадастрового учета, необходимо представить в орган регистрации прав документ, свидетельствующий об обеспечении доступа к образуемым земельным участкам.</t>
  </si>
  <si>
    <t>Не формировать документы в отношении объектов, которые не являются объектами недвижимости.</t>
  </si>
  <si>
    <t>Основание приостановления, предусмотренное Законом 
№ 218-ФЗ</t>
  </si>
  <si>
    <t>По всем СРО КИ</t>
  </si>
  <si>
    <t>Ассоциация "Гильдия кадастровых инженеров"</t>
  </si>
  <si>
    <t>Ассоциация "Саморегулируемая организация кадастровых инженеров"</t>
  </si>
  <si>
    <t>Ассоциация "Союз кадастровых инженеров"</t>
  </si>
  <si>
    <t>Ассоциация саморегулируемая организация "Балтийское объединение кадастровых инженеров"</t>
  </si>
  <si>
    <t>Ассоциация Саморегулируемая организация "Межрегиональный союз кадастровых инженеров"</t>
  </si>
  <si>
    <t>Ассоциация саморегулируемая организация "Объединение кадастровых инженеров"</t>
  </si>
  <si>
    <t>Ассоциация Саморегулируемая организация "Объединение профессионалов кадастровой деятельности"</t>
  </si>
  <si>
    <t>Саморегулируемая организация "Ассоциация кадастровых инженеров Поволжья"</t>
  </si>
  <si>
    <t>Саморегулируемая организация Ассоциация "Объединение кадастровых инженеров"</t>
  </si>
  <si>
    <t>Саморегулируемая организация Союз "Некоммерческое объединение кадастровых инженеров"</t>
  </si>
  <si>
    <t>Количество замечаний</t>
  </si>
  <si>
    <t>Удельный вес, %</t>
  </si>
  <si>
    <t>Итого</t>
  </si>
  <si>
    <t>Типичные  ошибки, допускаемые кадастровыми инженерами в 2 квартале 2022                                                                                         Управление Росреестра по Самарской области</t>
  </si>
  <si>
    <t>Количество КИ, сведения о которых включены в аналитическую информацию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</si>
</sst>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 shrinkToFit="1"/>
    </xf>
    <xf numFmtId="0" fontId="1" fillId="0" borderId="6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16" xfId="0" applyBorder="1" applyAlignment="1"/>
    <xf numFmtId="0" fontId="0" fillId="0" borderId="0" xfId="0" applyAlignment="1"/>
    <xf numFmtId="0" fontId="4" fillId="2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 shrinkToFit="1"/>
    </xf>
    <xf numFmtId="0" fontId="2" fillId="2" borderId="13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0" fillId="0" borderId="1" xfId="0" applyBorder="1"/>
    <xf numFmtId="2" fontId="0" fillId="0" borderId="7" xfId="0" applyNumberFormat="1" applyBorder="1"/>
    <xf numFmtId="0" fontId="0" fillId="0" borderId="29" xfId="0" applyBorder="1"/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zoomScale="70" zoomScaleNormal="70" workbookViewId="0">
      <selection activeCell="E8" sqref="E8"/>
    </sheetView>
  </sheetViews>
  <sheetFormatPr defaultRowHeight="15" x14ac:dyDescent="0.25"/>
  <cols>
    <col min="1" max="1" width="6" customWidth="1"/>
    <col min="2" max="2" width="17.5703125" customWidth="1"/>
    <col min="3" max="3" width="27.7109375" style="10" customWidth="1"/>
    <col min="4" max="4" width="85" customWidth="1"/>
    <col min="5" max="5" width="80.85546875" customWidth="1"/>
    <col min="6" max="6" width="11.7109375" customWidth="1"/>
    <col min="8" max="8" width="13.7109375" customWidth="1"/>
    <col min="9" max="9" width="11.28515625" customWidth="1"/>
    <col min="10" max="10" width="12.140625" customWidth="1"/>
    <col min="11" max="11" width="11.28515625" customWidth="1"/>
    <col min="12" max="12" width="12.42578125" customWidth="1"/>
    <col min="13" max="13" width="10.7109375" customWidth="1"/>
    <col min="14" max="14" width="13.7109375" customWidth="1"/>
    <col min="15" max="15" width="10.5703125" customWidth="1"/>
    <col min="16" max="16" width="11.28515625" customWidth="1"/>
    <col min="17" max="17" width="10.85546875" customWidth="1"/>
    <col min="18" max="18" width="12" customWidth="1"/>
    <col min="19" max="19" width="11.7109375" customWidth="1"/>
    <col min="20" max="20" width="11.28515625" customWidth="1"/>
    <col min="21" max="21" width="10.85546875" customWidth="1"/>
    <col min="22" max="22" width="12.42578125" customWidth="1"/>
    <col min="23" max="23" width="11" customWidth="1"/>
    <col min="24" max="24" width="12.140625" customWidth="1"/>
    <col min="25" max="25" width="11.7109375" customWidth="1"/>
    <col min="26" max="26" width="11.85546875" customWidth="1"/>
    <col min="27" max="27" width="11.42578125" customWidth="1"/>
  </cols>
  <sheetData>
    <row r="1" spans="1:27" ht="18.75" x14ac:dyDescent="0.3">
      <c r="C1"/>
      <c r="D1" s="10"/>
      <c r="E1" s="15"/>
      <c r="F1" s="28" t="s">
        <v>60</v>
      </c>
    </row>
    <row r="2" spans="1:27" ht="15.75" thickBot="1" x14ac:dyDescent="0.3">
      <c r="D2" s="14"/>
    </row>
    <row r="3" spans="1:27" ht="105" customHeight="1" thickBot="1" x14ac:dyDescent="0.3">
      <c r="A3" s="53" t="s">
        <v>35</v>
      </c>
      <c r="B3" s="54"/>
      <c r="C3" s="54"/>
      <c r="D3" s="54"/>
      <c r="E3" s="55"/>
      <c r="F3" s="45" t="s">
        <v>46</v>
      </c>
      <c r="G3" s="46"/>
      <c r="H3" s="41" t="s">
        <v>47</v>
      </c>
      <c r="I3" s="46"/>
      <c r="J3" s="41" t="s">
        <v>48</v>
      </c>
      <c r="K3" s="46"/>
      <c r="L3" s="41" t="s">
        <v>49</v>
      </c>
      <c r="M3" s="46"/>
      <c r="N3" s="41" t="s">
        <v>50</v>
      </c>
      <c r="O3" s="42"/>
      <c r="P3" s="41" t="s">
        <v>51</v>
      </c>
      <c r="Q3" s="42"/>
      <c r="R3" s="41" t="s">
        <v>52</v>
      </c>
      <c r="S3" s="42"/>
      <c r="T3" s="41" t="s">
        <v>53</v>
      </c>
      <c r="U3" s="42"/>
      <c r="V3" s="41" t="s">
        <v>54</v>
      </c>
      <c r="W3" s="42"/>
      <c r="X3" s="41" t="s">
        <v>55</v>
      </c>
      <c r="Y3" s="42"/>
      <c r="Z3" s="41" t="s">
        <v>56</v>
      </c>
      <c r="AA3" s="42"/>
    </row>
    <row r="4" spans="1:27" ht="15" customHeight="1" x14ac:dyDescent="0.25">
      <c r="A4" s="57" t="s">
        <v>0</v>
      </c>
      <c r="B4" s="60" t="s">
        <v>4</v>
      </c>
      <c r="C4" s="56" t="s">
        <v>45</v>
      </c>
      <c r="D4" s="61" t="s">
        <v>36</v>
      </c>
      <c r="E4" s="58" t="s">
        <v>1</v>
      </c>
      <c r="F4" s="43" t="s">
        <v>57</v>
      </c>
      <c r="G4" s="37" t="s">
        <v>58</v>
      </c>
      <c r="H4" s="39" t="s">
        <v>57</v>
      </c>
      <c r="I4" s="37" t="s">
        <v>58</v>
      </c>
      <c r="J4" s="39" t="s">
        <v>57</v>
      </c>
      <c r="K4" s="37" t="s">
        <v>58</v>
      </c>
      <c r="L4" s="39" t="s">
        <v>57</v>
      </c>
      <c r="M4" s="37" t="s">
        <v>58</v>
      </c>
      <c r="N4" s="39" t="s">
        <v>57</v>
      </c>
      <c r="O4" s="37" t="s">
        <v>58</v>
      </c>
      <c r="P4" s="39" t="s">
        <v>57</v>
      </c>
      <c r="Q4" s="37" t="s">
        <v>58</v>
      </c>
      <c r="R4" s="39" t="s">
        <v>57</v>
      </c>
      <c r="S4" s="37" t="s">
        <v>58</v>
      </c>
      <c r="T4" s="39" t="s">
        <v>57</v>
      </c>
      <c r="U4" s="37" t="s">
        <v>58</v>
      </c>
      <c r="V4" s="39" t="s">
        <v>57</v>
      </c>
      <c r="W4" s="37" t="s">
        <v>58</v>
      </c>
      <c r="X4" s="39" t="s">
        <v>57</v>
      </c>
      <c r="Y4" s="37" t="s">
        <v>58</v>
      </c>
      <c r="Z4" s="39" t="s">
        <v>57</v>
      </c>
      <c r="AA4" s="37" t="s">
        <v>58</v>
      </c>
    </row>
    <row r="5" spans="1:27" ht="39.75" customHeight="1" x14ac:dyDescent="0.25">
      <c r="A5" s="57"/>
      <c r="B5" s="60"/>
      <c r="C5" s="56"/>
      <c r="D5" s="62"/>
      <c r="E5" s="59"/>
      <c r="F5" s="44"/>
      <c r="G5" s="38"/>
      <c r="H5" s="40"/>
      <c r="I5" s="38"/>
      <c r="J5" s="40"/>
      <c r="K5" s="38"/>
      <c r="L5" s="40"/>
      <c r="M5" s="38"/>
      <c r="N5" s="40"/>
      <c r="O5" s="38"/>
      <c r="P5" s="40"/>
      <c r="Q5" s="38"/>
      <c r="R5" s="40"/>
      <c r="S5" s="38"/>
      <c r="T5" s="40"/>
      <c r="U5" s="38"/>
      <c r="V5" s="40"/>
      <c r="W5" s="38"/>
      <c r="X5" s="40"/>
      <c r="Y5" s="38"/>
      <c r="Z5" s="40"/>
      <c r="AA5" s="38"/>
    </row>
    <row r="6" spans="1:27" x14ac:dyDescent="0.25">
      <c r="A6" s="20">
        <v>1</v>
      </c>
      <c r="B6" s="21">
        <v>2</v>
      </c>
      <c r="C6" s="22">
        <v>3</v>
      </c>
      <c r="D6" s="23">
        <v>4</v>
      </c>
      <c r="E6" s="24">
        <v>5</v>
      </c>
      <c r="F6" s="23">
        <v>6</v>
      </c>
      <c r="G6" s="24">
        <v>7</v>
      </c>
      <c r="H6" s="23">
        <v>8</v>
      </c>
      <c r="I6" s="24">
        <v>9</v>
      </c>
      <c r="J6" s="23">
        <v>10</v>
      </c>
      <c r="K6" s="24">
        <v>11</v>
      </c>
      <c r="L6" s="23">
        <v>12</v>
      </c>
      <c r="M6" s="24">
        <v>13</v>
      </c>
      <c r="N6" s="23">
        <v>14</v>
      </c>
      <c r="O6" s="24">
        <v>15</v>
      </c>
      <c r="P6" s="23">
        <v>16</v>
      </c>
      <c r="Q6" s="24">
        <v>17</v>
      </c>
      <c r="R6" s="23">
        <v>18</v>
      </c>
      <c r="S6" s="24">
        <v>19</v>
      </c>
      <c r="T6" s="23">
        <v>20</v>
      </c>
      <c r="U6" s="24">
        <v>21</v>
      </c>
      <c r="V6" s="23">
        <v>22</v>
      </c>
      <c r="W6" s="24">
        <v>23</v>
      </c>
      <c r="X6" s="23">
        <v>24</v>
      </c>
      <c r="Y6" s="24">
        <v>25</v>
      </c>
      <c r="Z6" s="23">
        <v>26</v>
      </c>
      <c r="AA6" s="24">
        <v>27</v>
      </c>
    </row>
    <row r="7" spans="1:27" ht="75" x14ac:dyDescent="0.25">
      <c r="A7" s="12" t="s">
        <v>17</v>
      </c>
      <c r="B7" s="50" t="s">
        <v>2</v>
      </c>
      <c r="C7" s="1" t="s">
        <v>39</v>
      </c>
      <c r="D7" s="17" t="s">
        <v>31</v>
      </c>
      <c r="E7" s="4" t="s">
        <v>38</v>
      </c>
      <c r="F7" s="29">
        <v>92</v>
      </c>
      <c r="G7" s="30">
        <f>F7*100/168</f>
        <v>54.761904761904759</v>
      </c>
      <c r="H7" s="29">
        <v>13</v>
      </c>
      <c r="I7" s="30">
        <f>H7*100/$H$17</f>
        <v>68.421052631578945</v>
      </c>
      <c r="J7" s="29">
        <v>23</v>
      </c>
      <c r="K7" s="30">
        <f>J7*100/$J$17</f>
        <v>57.5</v>
      </c>
      <c r="L7" s="29">
        <v>3</v>
      </c>
      <c r="M7" s="30">
        <f>L7*100/$L$17</f>
        <v>60</v>
      </c>
      <c r="N7" s="29">
        <v>10</v>
      </c>
      <c r="O7" s="30">
        <f>N7*100/$N$17</f>
        <v>47.61904761904762</v>
      </c>
      <c r="P7" s="29">
        <v>1</v>
      </c>
      <c r="Q7" s="30">
        <f>P7*100/$P$17</f>
        <v>25</v>
      </c>
      <c r="R7" s="29">
        <v>13</v>
      </c>
      <c r="S7" s="30">
        <f>R7*100/$R$17</f>
        <v>59.090909090909093</v>
      </c>
      <c r="T7" s="29">
        <v>1</v>
      </c>
      <c r="U7" s="30">
        <f>T7*100/$T$17</f>
        <v>33.333333333333336</v>
      </c>
      <c r="V7" s="29">
        <v>9</v>
      </c>
      <c r="W7" s="30">
        <f>V7*100/$V$17</f>
        <v>52.941176470588232</v>
      </c>
      <c r="X7" s="29">
        <v>10</v>
      </c>
      <c r="Y7" s="30">
        <f>X7*100/$X$17</f>
        <v>45.454545454545453</v>
      </c>
      <c r="Z7" s="29">
        <v>9</v>
      </c>
      <c r="AA7" s="30">
        <f>Z7*100/$Z$17</f>
        <v>60</v>
      </c>
    </row>
    <row r="8" spans="1:27" ht="60" x14ac:dyDescent="0.25">
      <c r="A8" s="12" t="s">
        <v>18</v>
      </c>
      <c r="B8" s="51"/>
      <c r="C8" s="1" t="s">
        <v>40</v>
      </c>
      <c r="D8" s="17" t="s">
        <v>28</v>
      </c>
      <c r="E8" s="4" t="s">
        <v>11</v>
      </c>
      <c r="F8" s="29">
        <v>2</v>
      </c>
      <c r="G8" s="30">
        <f t="shared" ref="G8:G16" si="0">F8*100/168</f>
        <v>1.1904761904761905</v>
      </c>
      <c r="H8" s="29"/>
      <c r="I8" s="30">
        <f t="shared" ref="I8:I16" si="1">H8*100/$H$17</f>
        <v>0</v>
      </c>
      <c r="J8" s="29">
        <v>1</v>
      </c>
      <c r="K8" s="30">
        <f t="shared" ref="K8:K16" si="2">J8*100/$J$17</f>
        <v>2.5</v>
      </c>
      <c r="L8" s="29"/>
      <c r="M8" s="30">
        <f t="shared" ref="M8:M16" si="3">L8*100/$L$17</f>
        <v>0</v>
      </c>
      <c r="N8" s="29"/>
      <c r="O8" s="30">
        <f t="shared" ref="O8:O16" si="4">N8*100/$N$17</f>
        <v>0</v>
      </c>
      <c r="P8" s="29"/>
      <c r="Q8" s="30">
        <f t="shared" ref="Q8:Q16" si="5">P8*100/$P$17</f>
        <v>0</v>
      </c>
      <c r="R8" s="29"/>
      <c r="S8" s="30">
        <f t="shared" ref="S8:S16" si="6">R8*100/$R$17</f>
        <v>0</v>
      </c>
      <c r="T8" s="29"/>
      <c r="U8" s="30">
        <f t="shared" ref="U8:U16" si="7">T8*100/$T$17</f>
        <v>0</v>
      </c>
      <c r="V8" s="29">
        <v>1</v>
      </c>
      <c r="W8" s="30">
        <f t="shared" ref="W8:W16" si="8">V8*100/$V$17</f>
        <v>5.882352941176471</v>
      </c>
      <c r="X8" s="29"/>
      <c r="Y8" s="30">
        <f t="shared" ref="Y8:Y16" si="9">X8*100/$X$17</f>
        <v>0</v>
      </c>
      <c r="Z8" s="29"/>
      <c r="AA8" s="30">
        <f t="shared" ref="AA8:AA16" si="10">Z8*100/$Z$17</f>
        <v>0</v>
      </c>
    </row>
    <row r="9" spans="1:27" ht="45" x14ac:dyDescent="0.25">
      <c r="A9" s="12" t="s">
        <v>19</v>
      </c>
      <c r="B9" s="51"/>
      <c r="C9" s="1" t="s">
        <v>5</v>
      </c>
      <c r="D9" s="17" t="s">
        <v>41</v>
      </c>
      <c r="E9" s="4" t="s">
        <v>12</v>
      </c>
      <c r="F9" s="29">
        <v>11</v>
      </c>
      <c r="G9" s="30">
        <f t="shared" si="0"/>
        <v>6.5476190476190474</v>
      </c>
      <c r="H9" s="29"/>
      <c r="I9" s="30">
        <f t="shared" si="1"/>
        <v>0</v>
      </c>
      <c r="J9" s="29">
        <v>2</v>
      </c>
      <c r="K9" s="30">
        <f t="shared" si="2"/>
        <v>5</v>
      </c>
      <c r="L9" s="29"/>
      <c r="M9" s="30">
        <f t="shared" si="3"/>
        <v>0</v>
      </c>
      <c r="N9" s="29">
        <v>1</v>
      </c>
      <c r="O9" s="30">
        <f t="shared" si="4"/>
        <v>4.7619047619047619</v>
      </c>
      <c r="P9" s="29"/>
      <c r="Q9" s="30">
        <f t="shared" si="5"/>
        <v>0</v>
      </c>
      <c r="R9" s="29">
        <v>1</v>
      </c>
      <c r="S9" s="30">
        <f t="shared" si="6"/>
        <v>4.5454545454545459</v>
      </c>
      <c r="T9" s="29">
        <v>1</v>
      </c>
      <c r="U9" s="30">
        <f t="shared" si="7"/>
        <v>33.333333333333336</v>
      </c>
      <c r="V9" s="29">
        <v>1</v>
      </c>
      <c r="W9" s="30">
        <f t="shared" si="8"/>
        <v>5.882352941176471</v>
      </c>
      <c r="X9" s="29">
        <v>3</v>
      </c>
      <c r="Y9" s="30">
        <f t="shared" si="9"/>
        <v>13.636363636363637</v>
      </c>
      <c r="Z9" s="29">
        <v>2</v>
      </c>
      <c r="AA9" s="30">
        <f t="shared" si="10"/>
        <v>13.333333333333334</v>
      </c>
    </row>
    <row r="10" spans="1:27" ht="45" x14ac:dyDescent="0.25">
      <c r="A10" s="12" t="s">
        <v>20</v>
      </c>
      <c r="B10" s="51"/>
      <c r="C10" s="13" t="s">
        <v>7</v>
      </c>
      <c r="D10" s="19" t="s">
        <v>13</v>
      </c>
      <c r="E10" s="7" t="s">
        <v>42</v>
      </c>
      <c r="F10" s="29">
        <v>21</v>
      </c>
      <c r="G10" s="30">
        <f t="shared" si="0"/>
        <v>12.5</v>
      </c>
      <c r="H10" s="29">
        <v>3</v>
      </c>
      <c r="I10" s="30">
        <f t="shared" si="1"/>
        <v>15.789473684210526</v>
      </c>
      <c r="J10" s="29">
        <v>5</v>
      </c>
      <c r="K10" s="30">
        <f t="shared" si="2"/>
        <v>12.5</v>
      </c>
      <c r="L10" s="29">
        <v>1</v>
      </c>
      <c r="M10" s="30">
        <f t="shared" si="3"/>
        <v>20</v>
      </c>
      <c r="N10" s="29"/>
      <c r="O10" s="30">
        <f t="shared" si="4"/>
        <v>0</v>
      </c>
      <c r="P10" s="29"/>
      <c r="Q10" s="30">
        <f t="shared" si="5"/>
        <v>0</v>
      </c>
      <c r="R10" s="29">
        <v>4</v>
      </c>
      <c r="S10" s="30">
        <f t="shared" si="6"/>
        <v>18.181818181818183</v>
      </c>
      <c r="T10" s="29"/>
      <c r="U10" s="30">
        <f t="shared" si="7"/>
        <v>0</v>
      </c>
      <c r="V10" s="29">
        <v>2</v>
      </c>
      <c r="W10" s="30">
        <f t="shared" si="8"/>
        <v>11.764705882352942</v>
      </c>
      <c r="X10" s="29">
        <v>5</v>
      </c>
      <c r="Y10" s="30">
        <f t="shared" si="9"/>
        <v>22.727272727272727</v>
      </c>
      <c r="Z10" s="29">
        <v>1</v>
      </c>
      <c r="AA10" s="30">
        <f t="shared" si="10"/>
        <v>6.666666666666667</v>
      </c>
    </row>
    <row r="11" spans="1:27" ht="45" x14ac:dyDescent="0.25">
      <c r="A11" s="12" t="s">
        <v>21</v>
      </c>
      <c r="B11" s="51"/>
      <c r="C11" s="13" t="s">
        <v>6</v>
      </c>
      <c r="D11" s="16" t="s">
        <v>29</v>
      </c>
      <c r="E11" s="7" t="s">
        <v>43</v>
      </c>
      <c r="F11" s="29">
        <v>0</v>
      </c>
      <c r="G11" s="30">
        <f t="shared" si="0"/>
        <v>0</v>
      </c>
      <c r="H11" s="29"/>
      <c r="I11" s="30">
        <f t="shared" si="1"/>
        <v>0</v>
      </c>
      <c r="J11" s="29"/>
      <c r="K11" s="30">
        <f t="shared" si="2"/>
        <v>0</v>
      </c>
      <c r="L11" s="29"/>
      <c r="M11" s="30">
        <f t="shared" si="3"/>
        <v>0</v>
      </c>
      <c r="N11" s="29"/>
      <c r="O11" s="30">
        <f t="shared" si="4"/>
        <v>0</v>
      </c>
      <c r="P11" s="29"/>
      <c r="Q11" s="30">
        <f t="shared" si="5"/>
        <v>0</v>
      </c>
      <c r="R11" s="29"/>
      <c r="S11" s="30">
        <f t="shared" si="6"/>
        <v>0</v>
      </c>
      <c r="T11" s="29"/>
      <c r="U11" s="30">
        <f t="shared" si="7"/>
        <v>0</v>
      </c>
      <c r="V11" s="29"/>
      <c r="W11" s="30">
        <f t="shared" si="8"/>
        <v>0</v>
      </c>
      <c r="X11" s="29"/>
      <c r="Y11" s="30">
        <f t="shared" si="9"/>
        <v>0</v>
      </c>
      <c r="Z11" s="29"/>
      <c r="AA11" s="30">
        <f t="shared" si="10"/>
        <v>0</v>
      </c>
    </row>
    <row r="12" spans="1:27" ht="61.5" customHeight="1" x14ac:dyDescent="0.25">
      <c r="A12" s="12" t="s">
        <v>22</v>
      </c>
      <c r="B12" s="52"/>
      <c r="C12" s="11" t="s">
        <v>8</v>
      </c>
      <c r="D12" s="18" t="s">
        <v>33</v>
      </c>
      <c r="E12" s="4" t="s">
        <v>14</v>
      </c>
      <c r="F12" s="29">
        <v>9</v>
      </c>
      <c r="G12" s="30">
        <f t="shared" si="0"/>
        <v>5.3571428571428568</v>
      </c>
      <c r="H12" s="29"/>
      <c r="I12" s="30">
        <f t="shared" si="1"/>
        <v>0</v>
      </c>
      <c r="J12" s="29">
        <v>2</v>
      </c>
      <c r="K12" s="30">
        <f t="shared" si="2"/>
        <v>5</v>
      </c>
      <c r="L12" s="29"/>
      <c r="M12" s="30">
        <f t="shared" si="3"/>
        <v>0</v>
      </c>
      <c r="N12" s="29">
        <v>1</v>
      </c>
      <c r="O12" s="30">
        <f t="shared" si="4"/>
        <v>4.7619047619047619</v>
      </c>
      <c r="P12" s="29"/>
      <c r="Q12" s="30">
        <f t="shared" si="5"/>
        <v>0</v>
      </c>
      <c r="R12" s="29">
        <v>1</v>
      </c>
      <c r="S12" s="30">
        <f t="shared" si="6"/>
        <v>4.5454545454545459</v>
      </c>
      <c r="T12" s="29"/>
      <c r="U12" s="30">
        <f t="shared" si="7"/>
        <v>0</v>
      </c>
      <c r="V12" s="29">
        <v>1</v>
      </c>
      <c r="W12" s="30">
        <f t="shared" si="8"/>
        <v>5.882352941176471</v>
      </c>
      <c r="X12" s="29">
        <v>1</v>
      </c>
      <c r="Y12" s="30">
        <f t="shared" si="9"/>
        <v>4.5454545454545459</v>
      </c>
      <c r="Z12" s="29">
        <v>3</v>
      </c>
      <c r="AA12" s="30">
        <f t="shared" si="10"/>
        <v>20</v>
      </c>
    </row>
    <row r="13" spans="1:27" ht="63.75" customHeight="1" x14ac:dyDescent="0.25">
      <c r="A13" s="12" t="s">
        <v>23</v>
      </c>
      <c r="B13" s="47" t="s">
        <v>3</v>
      </c>
      <c r="C13" s="2" t="s">
        <v>9</v>
      </c>
      <c r="D13" s="17" t="s">
        <v>30</v>
      </c>
      <c r="E13" s="7" t="s">
        <v>44</v>
      </c>
      <c r="F13" s="29">
        <v>0</v>
      </c>
      <c r="G13" s="30">
        <f t="shared" si="0"/>
        <v>0</v>
      </c>
      <c r="H13" s="29"/>
      <c r="I13" s="30">
        <f t="shared" si="1"/>
        <v>0</v>
      </c>
      <c r="J13" s="29"/>
      <c r="K13" s="30">
        <f t="shared" si="2"/>
        <v>0</v>
      </c>
      <c r="L13" s="29"/>
      <c r="M13" s="30">
        <f t="shared" si="3"/>
        <v>0</v>
      </c>
      <c r="N13" s="29"/>
      <c r="O13" s="30">
        <f t="shared" si="4"/>
        <v>0</v>
      </c>
      <c r="P13" s="29"/>
      <c r="Q13" s="30">
        <f t="shared" si="5"/>
        <v>0</v>
      </c>
      <c r="R13" s="29"/>
      <c r="S13" s="30">
        <f t="shared" si="6"/>
        <v>0</v>
      </c>
      <c r="T13" s="29"/>
      <c r="U13" s="30">
        <f t="shared" si="7"/>
        <v>0</v>
      </c>
      <c r="V13" s="29"/>
      <c r="W13" s="30">
        <f t="shared" si="8"/>
        <v>0</v>
      </c>
      <c r="X13" s="29"/>
      <c r="Y13" s="30">
        <f t="shared" si="9"/>
        <v>0</v>
      </c>
      <c r="Z13" s="29"/>
      <c r="AA13" s="30">
        <f t="shared" si="10"/>
        <v>0</v>
      </c>
    </row>
    <row r="14" spans="1:27" ht="45" x14ac:dyDescent="0.25">
      <c r="A14" s="12" t="s">
        <v>24</v>
      </c>
      <c r="B14" s="48"/>
      <c r="C14" s="6" t="s">
        <v>8</v>
      </c>
      <c r="D14" s="19" t="s">
        <v>32</v>
      </c>
      <c r="E14" s="7" t="s">
        <v>15</v>
      </c>
      <c r="F14" s="29">
        <v>30</v>
      </c>
      <c r="G14" s="30">
        <f t="shared" si="0"/>
        <v>17.857142857142858</v>
      </c>
      <c r="H14" s="29">
        <v>3</v>
      </c>
      <c r="I14" s="30">
        <f t="shared" si="1"/>
        <v>15.789473684210526</v>
      </c>
      <c r="J14" s="29">
        <v>6</v>
      </c>
      <c r="K14" s="30">
        <f t="shared" si="2"/>
        <v>15</v>
      </c>
      <c r="L14" s="29">
        <v>1</v>
      </c>
      <c r="M14" s="30">
        <f t="shared" si="3"/>
        <v>20</v>
      </c>
      <c r="N14" s="29">
        <v>9</v>
      </c>
      <c r="O14" s="30">
        <f t="shared" si="4"/>
        <v>42.857142857142854</v>
      </c>
      <c r="P14" s="29">
        <v>3</v>
      </c>
      <c r="Q14" s="30">
        <f t="shared" si="5"/>
        <v>75</v>
      </c>
      <c r="R14" s="29">
        <v>2</v>
      </c>
      <c r="S14" s="30">
        <f t="shared" si="6"/>
        <v>9.0909090909090917</v>
      </c>
      <c r="T14" s="29">
        <v>1</v>
      </c>
      <c r="U14" s="30">
        <f t="shared" si="7"/>
        <v>33.333333333333336</v>
      </c>
      <c r="V14" s="29">
        <v>3</v>
      </c>
      <c r="W14" s="30">
        <f t="shared" si="8"/>
        <v>17.647058823529413</v>
      </c>
      <c r="X14" s="29">
        <v>2</v>
      </c>
      <c r="Y14" s="30">
        <f t="shared" si="9"/>
        <v>9.0909090909090917</v>
      </c>
      <c r="Z14" s="29"/>
      <c r="AA14" s="30">
        <f t="shared" si="10"/>
        <v>0</v>
      </c>
    </row>
    <row r="15" spans="1:27" ht="90" x14ac:dyDescent="0.25">
      <c r="A15" s="12" t="s">
        <v>25</v>
      </c>
      <c r="B15" s="49"/>
      <c r="C15" s="8" t="s">
        <v>8</v>
      </c>
      <c r="D15" s="19" t="s">
        <v>16</v>
      </c>
      <c r="E15" s="9" t="s">
        <v>10</v>
      </c>
      <c r="F15" s="29">
        <v>2</v>
      </c>
      <c r="G15" s="30">
        <f t="shared" si="0"/>
        <v>1.1904761904761905</v>
      </c>
      <c r="H15" s="29"/>
      <c r="I15" s="30">
        <f t="shared" si="1"/>
        <v>0</v>
      </c>
      <c r="J15" s="29">
        <v>1</v>
      </c>
      <c r="K15" s="30">
        <f t="shared" si="2"/>
        <v>2.5</v>
      </c>
      <c r="L15" s="29"/>
      <c r="M15" s="30">
        <f t="shared" si="3"/>
        <v>0</v>
      </c>
      <c r="N15" s="29"/>
      <c r="O15" s="30">
        <f t="shared" si="4"/>
        <v>0</v>
      </c>
      <c r="P15" s="29"/>
      <c r="Q15" s="30">
        <f t="shared" si="5"/>
        <v>0</v>
      </c>
      <c r="R15" s="29">
        <v>1</v>
      </c>
      <c r="S15" s="30">
        <f t="shared" si="6"/>
        <v>4.5454545454545459</v>
      </c>
      <c r="T15" s="29"/>
      <c r="U15" s="30">
        <f t="shared" si="7"/>
        <v>0</v>
      </c>
      <c r="V15" s="29"/>
      <c r="W15" s="30">
        <f t="shared" si="8"/>
        <v>0</v>
      </c>
      <c r="X15" s="29"/>
      <c r="Y15" s="30">
        <f t="shared" si="9"/>
        <v>0</v>
      </c>
      <c r="Z15" s="29"/>
      <c r="AA15" s="30">
        <f t="shared" si="10"/>
        <v>0</v>
      </c>
    </row>
    <row r="16" spans="1:27" ht="105.75" thickBot="1" x14ac:dyDescent="0.3">
      <c r="A16" s="25" t="s">
        <v>26</v>
      </c>
      <c r="B16" s="26" t="s">
        <v>27</v>
      </c>
      <c r="C16" s="3" t="s">
        <v>8</v>
      </c>
      <c r="D16" s="27" t="s">
        <v>34</v>
      </c>
      <c r="E16" s="5" t="s">
        <v>37</v>
      </c>
      <c r="F16" s="29">
        <v>1</v>
      </c>
      <c r="G16" s="30">
        <f t="shared" si="0"/>
        <v>0.59523809523809523</v>
      </c>
      <c r="H16" s="29"/>
      <c r="I16" s="30">
        <f t="shared" si="1"/>
        <v>0</v>
      </c>
      <c r="J16" s="29"/>
      <c r="K16" s="30">
        <f t="shared" si="2"/>
        <v>0</v>
      </c>
      <c r="L16" s="29"/>
      <c r="M16" s="30">
        <f t="shared" si="3"/>
        <v>0</v>
      </c>
      <c r="N16" s="29"/>
      <c r="O16" s="30">
        <f t="shared" si="4"/>
        <v>0</v>
      </c>
      <c r="P16" s="29"/>
      <c r="Q16" s="30">
        <f t="shared" si="5"/>
        <v>0</v>
      </c>
      <c r="R16" s="29"/>
      <c r="S16" s="30">
        <f t="shared" si="6"/>
        <v>0</v>
      </c>
      <c r="T16" s="29"/>
      <c r="U16" s="30">
        <f t="shared" si="7"/>
        <v>0</v>
      </c>
      <c r="V16" s="29"/>
      <c r="W16" s="30">
        <f t="shared" si="8"/>
        <v>0</v>
      </c>
      <c r="X16" s="29">
        <v>1</v>
      </c>
      <c r="Y16" s="30">
        <f t="shared" si="9"/>
        <v>4.5454545454545459</v>
      </c>
      <c r="Z16" s="29"/>
      <c r="AA16" s="30">
        <f t="shared" si="10"/>
        <v>0</v>
      </c>
    </row>
    <row r="17" spans="1:27" x14ac:dyDescent="0.25">
      <c r="A17" s="34" t="s">
        <v>59</v>
      </c>
      <c r="B17" s="34"/>
      <c r="C17" s="34"/>
      <c r="D17" s="34"/>
      <c r="E17" s="35"/>
      <c r="F17" s="31">
        <f t="shared" ref="F17:AA17" si="11">SUM(F7:F16)</f>
        <v>168</v>
      </c>
      <c r="G17" s="31">
        <f t="shared" si="11"/>
        <v>100.00000000000001</v>
      </c>
      <c r="H17" s="31">
        <f t="shared" si="11"/>
        <v>19</v>
      </c>
      <c r="I17" s="31">
        <f t="shared" si="11"/>
        <v>99.999999999999986</v>
      </c>
      <c r="J17" s="31">
        <f t="shared" si="11"/>
        <v>40</v>
      </c>
      <c r="K17" s="31">
        <f t="shared" si="11"/>
        <v>100</v>
      </c>
      <c r="L17" s="31">
        <f t="shared" si="11"/>
        <v>5</v>
      </c>
      <c r="M17" s="31">
        <f t="shared" si="11"/>
        <v>100</v>
      </c>
      <c r="N17" s="31">
        <f t="shared" si="11"/>
        <v>21</v>
      </c>
      <c r="O17" s="31">
        <f t="shared" si="11"/>
        <v>100</v>
      </c>
      <c r="P17" s="31">
        <f t="shared" si="11"/>
        <v>4</v>
      </c>
      <c r="Q17" s="31">
        <f t="shared" si="11"/>
        <v>100</v>
      </c>
      <c r="R17" s="31">
        <f t="shared" si="11"/>
        <v>22</v>
      </c>
      <c r="S17" s="31">
        <f t="shared" si="11"/>
        <v>100.00000000000001</v>
      </c>
      <c r="T17" s="31">
        <f t="shared" si="11"/>
        <v>3</v>
      </c>
      <c r="U17" s="31">
        <f t="shared" si="11"/>
        <v>100</v>
      </c>
      <c r="V17" s="31">
        <f t="shared" si="11"/>
        <v>17</v>
      </c>
      <c r="W17" s="31">
        <f t="shared" si="11"/>
        <v>100</v>
      </c>
      <c r="X17" s="31">
        <f t="shared" si="11"/>
        <v>22</v>
      </c>
      <c r="Y17" s="31">
        <f t="shared" si="11"/>
        <v>100</v>
      </c>
      <c r="Z17" s="31">
        <f t="shared" si="11"/>
        <v>15</v>
      </c>
      <c r="AA17" s="31">
        <f t="shared" si="11"/>
        <v>100</v>
      </c>
    </row>
    <row r="18" spans="1:27" x14ac:dyDescent="0.25">
      <c r="A18" s="36" t="s">
        <v>61</v>
      </c>
      <c r="B18" s="36"/>
      <c r="C18" s="36"/>
      <c r="D18" s="36"/>
      <c r="E18" s="36"/>
      <c r="F18" s="32">
        <f>SUM(H18:AA18)</f>
        <v>104</v>
      </c>
      <c r="G18" s="33"/>
      <c r="H18" s="32">
        <v>9</v>
      </c>
      <c r="I18" s="33"/>
      <c r="J18" s="32">
        <v>27</v>
      </c>
      <c r="K18" s="33"/>
      <c r="L18" s="32">
        <v>5</v>
      </c>
      <c r="M18" s="33"/>
      <c r="N18" s="32">
        <v>12</v>
      </c>
      <c r="O18" s="33"/>
      <c r="P18" s="32">
        <v>3</v>
      </c>
      <c r="Q18" s="33"/>
      <c r="R18" s="32">
        <v>15</v>
      </c>
      <c r="S18" s="33"/>
      <c r="T18" s="32">
        <v>3</v>
      </c>
      <c r="U18" s="33"/>
      <c r="V18" s="32">
        <v>12</v>
      </c>
      <c r="W18" s="33"/>
      <c r="X18" s="32">
        <v>11</v>
      </c>
      <c r="Y18" s="33"/>
      <c r="Z18" s="32">
        <v>7</v>
      </c>
      <c r="AA18" s="33"/>
    </row>
  </sheetData>
  <autoFilter ref="A6:AA6"/>
  <mergeCells count="54">
    <mergeCell ref="B13:B15"/>
    <mergeCell ref="B7:B12"/>
    <mergeCell ref="A3:E3"/>
    <mergeCell ref="C4:C5"/>
    <mergeCell ref="A4:A5"/>
    <mergeCell ref="E4:E5"/>
    <mergeCell ref="B4:B5"/>
    <mergeCell ref="D4:D5"/>
    <mergeCell ref="R3:S3"/>
    <mergeCell ref="T3:U3"/>
    <mergeCell ref="V3:W3"/>
    <mergeCell ref="X3:Y3"/>
    <mergeCell ref="F3:G3"/>
    <mergeCell ref="H3:I3"/>
    <mergeCell ref="J3:K3"/>
    <mergeCell ref="L3:M3"/>
    <mergeCell ref="N3:O3"/>
    <mergeCell ref="Z3:AA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P3:Q3"/>
    <mergeCell ref="Y4:Y5"/>
    <mergeCell ref="Z4:Z5"/>
    <mergeCell ref="AA4:AA5"/>
    <mergeCell ref="T4:T5"/>
    <mergeCell ref="U4:U5"/>
    <mergeCell ref="V4:V5"/>
    <mergeCell ref="W4:W5"/>
    <mergeCell ref="X4:X5"/>
    <mergeCell ref="A17:E17"/>
    <mergeCell ref="A18:E18"/>
    <mergeCell ref="F18:G18"/>
    <mergeCell ref="H18:I18"/>
    <mergeCell ref="J18:K18"/>
    <mergeCell ref="V18:W18"/>
    <mergeCell ref="X18:Y18"/>
    <mergeCell ref="Z18:AA18"/>
    <mergeCell ref="L18:M18"/>
    <mergeCell ref="N18:O18"/>
    <mergeCell ref="P18:Q18"/>
    <mergeCell ref="R18:S18"/>
    <mergeCell ref="T18:U18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2022-07-14T11:46:33Z</dcterms:modified>
</cp:coreProperties>
</file>